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FINAL TENDER FILES\2. SCHOOL SUPPLIES\"/>
    </mc:Choice>
  </mc:AlternateContent>
  <xr:revisionPtr revIDLastSave="0" documentId="13_ncr:1_{5CDCDD32-AD42-4FC9-96F5-335C7A5E9359}" xr6:coauthVersionLast="36" xr6:coauthVersionMax="47" xr10:uidLastSave="{00000000-0000-0000-0000-000000000000}"/>
  <bookViews>
    <workbookView xWindow="0" yWindow="495" windowWidth="23265" windowHeight="12585" xr2:uid="{00000000-000D-0000-FFFF-FFFF00000000}"/>
  </bookViews>
  <sheets>
    <sheet name="Sheet1 (2)" sheetId="2" r:id="rId1"/>
  </sheets>
  <definedNames>
    <definedName name="_xlnm._FilterDatabase" localSheetId="0" hidden="1">'Sheet1 (2)'!$B$13:$U$25</definedName>
    <definedName name="_xlnm.Print_Area" localSheetId="0">'Sheet1 (2)'!$A$1:$AR$35</definedName>
    <definedName name="_xlnm.Print_Titles" localSheetId="0">'Sheet1 (2)'!$A:$B,'Sheet1 (2)'!$1:$11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9" i="2" l="1"/>
  <c r="AQ20" i="2"/>
  <c r="AQ21" i="2"/>
  <c r="AQ22" i="2"/>
  <c r="AQ23" i="2"/>
  <c r="AQ24" i="2"/>
  <c r="AQ25" i="2"/>
  <c r="AQ26" i="2"/>
  <c r="AO18" i="2"/>
  <c r="AC30" i="2" l="1"/>
  <c r="AS28" i="2" l="1"/>
  <c r="AN28" i="2"/>
  <c r="AK28" i="2"/>
  <c r="AJ28" i="2"/>
  <c r="AH28" i="2"/>
  <c r="AG28" i="2"/>
  <c r="AE28" i="2"/>
  <c r="AD28" i="2"/>
  <c r="AB28" i="2"/>
  <c r="Y28" i="2"/>
  <c r="X28" i="2"/>
  <c r="V28" i="2"/>
  <c r="U28" i="2"/>
  <c r="S28" i="2"/>
  <c r="R28" i="2"/>
  <c r="P28" i="2"/>
  <c r="O28" i="2"/>
  <c r="M28" i="2"/>
  <c r="L28" i="2"/>
  <c r="J28" i="2"/>
  <c r="I28" i="2"/>
  <c r="G28" i="2"/>
  <c r="F28" i="2"/>
  <c r="D28" i="2"/>
  <c r="C28" i="2"/>
  <c r="AM26" i="2"/>
  <c r="AM28" i="2" s="1"/>
  <c r="AL26" i="2"/>
  <c r="AI26" i="2"/>
  <c r="AF26" i="2"/>
  <c r="AA26" i="2"/>
  <c r="AC26" i="2" s="1"/>
  <c r="Z26" i="2"/>
  <c r="W26" i="2"/>
  <c r="T26" i="2"/>
  <c r="Q26" i="2"/>
  <c r="N26" i="2"/>
  <c r="K26" i="2"/>
  <c r="H26" i="2"/>
  <c r="E26" i="2"/>
  <c r="AO25" i="2"/>
  <c r="AL25" i="2"/>
  <c r="AI25" i="2"/>
  <c r="AF25" i="2"/>
  <c r="AA25" i="2"/>
  <c r="AC25" i="2" s="1"/>
  <c r="Z25" i="2"/>
  <c r="W25" i="2"/>
  <c r="T25" i="2"/>
  <c r="Q25" i="2"/>
  <c r="N25" i="2"/>
  <c r="K25" i="2"/>
  <c r="H25" i="2"/>
  <c r="E25" i="2"/>
  <c r="AP25" i="2" s="1"/>
  <c r="AO24" i="2"/>
  <c r="AL24" i="2"/>
  <c r="AI24" i="2"/>
  <c r="AF24" i="2"/>
  <c r="AC24" i="2"/>
  <c r="AA24" i="2"/>
  <c r="Z24" i="2"/>
  <c r="W24" i="2"/>
  <c r="T24" i="2"/>
  <c r="Q24" i="2"/>
  <c r="N24" i="2"/>
  <c r="K24" i="2"/>
  <c r="H24" i="2"/>
  <c r="H28" i="2" s="1"/>
  <c r="E24" i="2"/>
  <c r="AP24" i="2" s="1"/>
  <c r="AO23" i="2"/>
  <c r="AL23" i="2"/>
  <c r="AI23" i="2"/>
  <c r="AF23" i="2"/>
  <c r="AF28" i="2" s="1"/>
  <c r="AA23" i="2"/>
  <c r="AC23" i="2" s="1"/>
  <c r="Z23" i="2"/>
  <c r="W23" i="2"/>
  <c r="T23" i="2"/>
  <c r="Q23" i="2"/>
  <c r="N23" i="2"/>
  <c r="K23" i="2"/>
  <c r="H23" i="2"/>
  <c r="E23" i="2"/>
  <c r="AP23" i="2" s="1"/>
  <c r="AO22" i="2"/>
  <c r="AL22" i="2"/>
  <c r="AI22" i="2"/>
  <c r="AF22" i="2"/>
  <c r="AC22" i="2"/>
  <c r="AA22" i="2"/>
  <c r="Z22" i="2"/>
  <c r="W22" i="2"/>
  <c r="T22" i="2"/>
  <c r="Q22" i="2"/>
  <c r="N22" i="2"/>
  <c r="K22" i="2"/>
  <c r="H22" i="2"/>
  <c r="E22" i="2"/>
  <c r="AP22" i="2" s="1"/>
  <c r="AO21" i="2"/>
  <c r="AL21" i="2"/>
  <c r="AI21" i="2"/>
  <c r="AF21" i="2"/>
  <c r="AA21" i="2"/>
  <c r="AC21" i="2" s="1"/>
  <c r="Z21" i="2"/>
  <c r="W21" i="2"/>
  <c r="T21" i="2"/>
  <c r="Q21" i="2"/>
  <c r="Q28" i="2" s="1"/>
  <c r="N21" i="2"/>
  <c r="K21" i="2"/>
  <c r="AP21" i="2" s="1"/>
  <c r="H21" i="2"/>
  <c r="E21" i="2"/>
  <c r="AO20" i="2"/>
  <c r="AL20" i="2"/>
  <c r="AI20" i="2"/>
  <c r="AF20" i="2"/>
  <c r="AC20" i="2"/>
  <c r="AA20" i="2"/>
  <c r="Z20" i="2"/>
  <c r="W20" i="2"/>
  <c r="T20" i="2"/>
  <c r="AP20" i="2" s="1"/>
  <c r="Q20" i="2"/>
  <c r="N20" i="2"/>
  <c r="N28" i="2" s="1"/>
  <c r="K20" i="2"/>
  <c r="H20" i="2"/>
  <c r="E20" i="2"/>
  <c r="AO19" i="2"/>
  <c r="AL19" i="2"/>
  <c r="AL28" i="2" s="1"/>
  <c r="AI19" i="2"/>
  <c r="AF19" i="2"/>
  <c r="AA19" i="2"/>
  <c r="AC19" i="2" s="1"/>
  <c r="Z19" i="2"/>
  <c r="W19" i="2"/>
  <c r="T19" i="2"/>
  <c r="Q19" i="2"/>
  <c r="N19" i="2"/>
  <c r="K19" i="2"/>
  <c r="H19" i="2"/>
  <c r="E19" i="2"/>
  <c r="AL18" i="2"/>
  <c r="AI18" i="2"/>
  <c r="AI28" i="2" s="1"/>
  <c r="AF18" i="2"/>
  <c r="AA18" i="2"/>
  <c r="AC18" i="2" s="1"/>
  <c r="Z18" i="2"/>
  <c r="Z28" i="2" s="1"/>
  <c r="W18" i="2"/>
  <c r="W28" i="2" s="1"/>
  <c r="T18" i="2"/>
  <c r="T28" i="2" s="1"/>
  <c r="Q18" i="2"/>
  <c r="N18" i="2"/>
  <c r="K18" i="2"/>
  <c r="K28" i="2" s="1"/>
  <c r="H18" i="2"/>
  <c r="E18" i="2"/>
  <c r="AP18" i="2" s="1"/>
  <c r="AQ18" i="2" s="1"/>
  <c r="AP26" i="2" l="1"/>
  <c r="AP19" i="2"/>
  <c r="AR23" i="2"/>
  <c r="AR21" i="2"/>
  <c r="AR25" i="2"/>
  <c r="AR20" i="2"/>
  <c r="AO28" i="2"/>
  <c r="AR22" i="2"/>
  <c r="AC28" i="2"/>
  <c r="AR24" i="2"/>
  <c r="AA28" i="2"/>
  <c r="E28" i="2"/>
  <c r="AO26" i="2"/>
  <c r="AR26" i="2" l="1"/>
  <c r="AQ28" i="2"/>
  <c r="AR19" i="2"/>
  <c r="AP28" i="2"/>
  <c r="AR18" i="2"/>
  <c r="AR28" i="2" l="1"/>
  <c r="AR31" i="2" s="1"/>
</calcChain>
</file>

<file path=xl/sharedStrings.xml><?xml version="1.0" encoding="utf-8"?>
<sst xmlns="http://schemas.openxmlformats.org/spreadsheetml/2006/main" count="170" uniqueCount="108">
  <si>
    <t>District</t>
  </si>
  <si>
    <t>Chairs</t>
  </si>
  <si>
    <t>Blackboard</t>
  </si>
  <si>
    <t>Softboard</t>
  </si>
  <si>
    <t>School Bell</t>
  </si>
  <si>
    <t>Duster</t>
  </si>
  <si>
    <t>Grand Total</t>
  </si>
  <si>
    <t>A</t>
  </si>
  <si>
    <t>B</t>
  </si>
  <si>
    <t>C=A*B</t>
  </si>
  <si>
    <t>D</t>
  </si>
  <si>
    <t>E</t>
  </si>
  <si>
    <t>G</t>
  </si>
  <si>
    <t>H</t>
  </si>
  <si>
    <t>J</t>
  </si>
  <si>
    <t>K</t>
  </si>
  <si>
    <t>M</t>
  </si>
  <si>
    <t>N</t>
  </si>
  <si>
    <t>P</t>
  </si>
  <si>
    <t>S</t>
  </si>
  <si>
    <t>T</t>
  </si>
  <si>
    <t>Q</t>
  </si>
  <si>
    <t>Y</t>
  </si>
  <si>
    <t>Z</t>
  </si>
  <si>
    <t>Specification</t>
  </si>
  <si>
    <t>Material</t>
  </si>
  <si>
    <t>18’’ X 18’’</t>
  </si>
  <si>
    <t>F=D*E</t>
  </si>
  <si>
    <t>I=G*H</t>
  </si>
  <si>
    <t>L=J*K</t>
  </si>
  <si>
    <t>3’ x 4’</t>
  </si>
  <si>
    <t>3’ x 2’</t>
  </si>
  <si>
    <t>100 Pieces in each box</t>
  </si>
  <si>
    <t>O=M*N</t>
  </si>
  <si>
    <t>R=P*Q</t>
  </si>
  <si>
    <t>Standard School Bell</t>
  </si>
  <si>
    <t>28 Litres</t>
  </si>
  <si>
    <t>U=S*T</t>
  </si>
  <si>
    <t>AA=Y*Z</t>
  </si>
  <si>
    <t>2' x 3'</t>
  </si>
  <si>
    <t xml:space="preserve">70 Pages, 
Size; 17” x 13.5”
80 gram Paper </t>
  </si>
  <si>
    <t>70 Pages, 
Size; 17” x 13.5”
80 gram Paper</t>
  </si>
  <si>
    <t>Unit Rate (PKR)</t>
  </si>
  <si>
    <t>Amount (PKR)</t>
  </si>
  <si>
    <t>QTY</t>
  </si>
  <si>
    <t>Total
Inclusive of 
(PKR)</t>
  </si>
  <si>
    <t>Item</t>
  </si>
  <si>
    <t>Pure steel</t>
  </si>
  <si>
    <t>Tin board</t>
  </si>
  <si>
    <t>White dustless chalk</t>
  </si>
  <si>
    <t>Standard design</t>
  </si>
  <si>
    <t>Paper, hard binding</t>
  </si>
  <si>
    <t>Log book</t>
  </si>
  <si>
    <t>Attendance register</t>
  </si>
  <si>
    <t>Water cooler</t>
  </si>
  <si>
    <t>Wall clock</t>
  </si>
  <si>
    <t>Plastic mats</t>
  </si>
  <si>
    <t>School sign board</t>
  </si>
  <si>
    <t>Chalk box</t>
  </si>
  <si>
    <t>Normal size</t>
  </si>
  <si>
    <t>AB</t>
  </si>
  <si>
    <t>Total Exclusive of  GST
(PKR)</t>
  </si>
  <si>
    <t>Financial Quote Format</t>
  </si>
  <si>
    <t>Annex B</t>
  </si>
  <si>
    <t>Sheesham wood  with plastic cane webbing on back and seat</t>
  </si>
  <si>
    <t>Wooden + Steel stand
Fine lamination</t>
  </si>
  <si>
    <t>Fine plastic
Rahber or Royal Delux brand</t>
  </si>
  <si>
    <t xml:space="preserve">Round shaped - Medium size
12’’ Dia </t>
  </si>
  <si>
    <t>GST @ 17%
(PKR)</t>
  </si>
  <si>
    <r>
      <rPr>
        <sz val="14"/>
        <rFont val="Times New Roman"/>
        <family val="1"/>
      </rPr>
      <t>Access for Out of School Children to Education and Safe Schools in Pakistan (AcCESS)</t>
    </r>
    <r>
      <rPr>
        <sz val="14"/>
        <color indexed="8"/>
        <rFont val="Times New Roman"/>
        <family val="1"/>
      </rPr>
      <t xml:space="preserve"> </t>
    </r>
  </si>
  <si>
    <t>Student Chair</t>
  </si>
  <si>
    <t>AE</t>
  </si>
  <si>
    <t>Unit Rate (PKR) Exclusive of GST</t>
  </si>
  <si>
    <t>14’’ X 14’’</t>
  </si>
  <si>
    <t>South Waziristan</t>
  </si>
  <si>
    <t>North Waziristan</t>
  </si>
  <si>
    <t>Kurram</t>
  </si>
  <si>
    <t>Orakzai</t>
  </si>
  <si>
    <t>Khyber</t>
  </si>
  <si>
    <t>Mohmand</t>
  </si>
  <si>
    <t>Bajaur</t>
  </si>
  <si>
    <t>FR Regions</t>
  </si>
  <si>
    <t>Peshawar</t>
  </si>
  <si>
    <t>AC</t>
  </si>
  <si>
    <t>AF</t>
  </si>
  <si>
    <t>AH</t>
  </si>
  <si>
    <t>AI</t>
  </si>
  <si>
    <t>AK</t>
  </si>
  <si>
    <t>AL</t>
  </si>
  <si>
    <t>AN</t>
  </si>
  <si>
    <t>AO</t>
  </si>
  <si>
    <t>AQ</t>
  </si>
  <si>
    <t>AR</t>
  </si>
  <si>
    <t>AD=AB*AC</t>
  </si>
  <si>
    <t>AG=AE*AF</t>
  </si>
  <si>
    <t>AJ=AH*AI</t>
  </si>
  <si>
    <t>AM=AK*AL</t>
  </si>
  <si>
    <t>AP=AN*AO</t>
  </si>
  <si>
    <t>AS=AQ*AR</t>
  </si>
  <si>
    <t xml:space="preserve">Fine Wood (local name: Shawa)
Thickness: 0.75 to 1 Inch, 
Height: 18 Inch </t>
  </si>
  <si>
    <t>BID SECURITY AMOUNT</t>
  </si>
  <si>
    <t>Standard notice board with aluminium frame edging and green colored fabric/felt</t>
  </si>
  <si>
    <t>Plastic Casio or equivalent</t>
  </si>
  <si>
    <t>Woven Plastic Chatai</t>
  </si>
  <si>
    <t>12'x18'</t>
  </si>
  <si>
    <t>Note: Rates are inclusive of transportation charges to the Provincial/District offices of HOPE'87/MEF/ESEF.</t>
  </si>
  <si>
    <t>Signatures and Stamp</t>
  </si>
  <si>
    <t>School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</si>
</sst>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0" fontId="3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4" fillId="2" borderId="1" xfId="1" applyFont="1" applyFill="1" applyBorder="1" applyAlignment="1">
      <alignment horizontal="left" vertical="center" wrapText="1"/>
    </xf>
    <xf numFmtId="0" fontId="15" fillId="0" borderId="0" xfId="0" applyFont="1"/>
    <xf numFmtId="0" fontId="14" fillId="5" borderId="1" xfId="1" applyFont="1" applyFill="1" applyBorder="1" applyAlignment="1">
      <alignment horizontal="left" vertical="center" wrapText="1"/>
    </xf>
    <xf numFmtId="0" fontId="16" fillId="0" borderId="0" xfId="0" applyFont="1"/>
    <xf numFmtId="0" fontId="14" fillId="4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1" applyFont="1" applyFill="1" applyBorder="1" applyAlignment="1">
      <alignment wrapText="1"/>
    </xf>
    <xf numFmtId="165" fontId="20" fillId="0" borderId="1" xfId="76" applyNumberFormat="1" applyFont="1" applyFill="1" applyBorder="1" applyAlignment="1">
      <alignment horizontal="center" wrapText="1"/>
    </xf>
    <xf numFmtId="165" fontId="8" fillId="0" borderId="1" xfId="76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76" applyNumberFormat="1" applyFont="1" applyBorder="1"/>
    <xf numFmtId="0" fontId="21" fillId="3" borderId="1" xfId="1" applyFont="1" applyFill="1" applyBorder="1" applyAlignment="1">
      <alignment wrapText="1"/>
    </xf>
    <xf numFmtId="165" fontId="9" fillId="3" borderId="1" xfId="76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8" fillId="6" borderId="1" xfId="1" applyFont="1" applyFill="1" applyBorder="1" applyAlignment="1">
      <alignment horizontal="left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43" fontId="8" fillId="0" borderId="1" xfId="76" applyNumberFormat="1" applyFont="1" applyBorder="1" applyAlignment="1">
      <alignment horizontal="center"/>
    </xf>
  </cellXfs>
  <cellStyles count="77">
    <cellStyle name="Comma" xfId="76" builtinId="3"/>
    <cellStyle name="Comma 2" xfId="4" xr:uid="{00000000-0005-0000-0000-000001000000}"/>
    <cellStyle name="Comma 2 10" xfId="5" xr:uid="{00000000-0005-0000-0000-000002000000}"/>
    <cellStyle name="Comma 2 11" xfId="6" xr:uid="{00000000-0005-0000-0000-000003000000}"/>
    <cellStyle name="Comma 2 12" xfId="7" xr:uid="{00000000-0005-0000-0000-000004000000}"/>
    <cellStyle name="Comma 2 13" xfId="8" xr:uid="{00000000-0005-0000-0000-000005000000}"/>
    <cellStyle name="Comma 2 14" xfId="9" xr:uid="{00000000-0005-0000-0000-000006000000}"/>
    <cellStyle name="Comma 2 15" xfId="10" xr:uid="{00000000-0005-0000-0000-000007000000}"/>
    <cellStyle name="Comma 2 16" xfId="11" xr:uid="{00000000-0005-0000-0000-000008000000}"/>
    <cellStyle name="Comma 2 2" xfId="12" xr:uid="{00000000-0005-0000-0000-000009000000}"/>
    <cellStyle name="Comma 2 3" xfId="13" xr:uid="{00000000-0005-0000-0000-00000A000000}"/>
    <cellStyle name="Comma 2 4" xfId="14" xr:uid="{00000000-0005-0000-0000-00000B000000}"/>
    <cellStyle name="Comma 2 5" xfId="15" xr:uid="{00000000-0005-0000-0000-00000C000000}"/>
    <cellStyle name="Comma 2 6" xfId="16" xr:uid="{00000000-0005-0000-0000-00000D000000}"/>
    <cellStyle name="Comma 2 7" xfId="17" xr:uid="{00000000-0005-0000-0000-00000E000000}"/>
    <cellStyle name="Comma 2 8" xfId="18" xr:uid="{00000000-0005-0000-0000-00000F000000}"/>
    <cellStyle name="Comma 2 9" xfId="19" xr:uid="{00000000-0005-0000-0000-000010000000}"/>
    <cellStyle name="Comma 3" xfId="20" xr:uid="{00000000-0005-0000-0000-000011000000}"/>
    <cellStyle name="Comma 3 2" xfId="21" xr:uid="{00000000-0005-0000-0000-000012000000}"/>
    <cellStyle name="Normal" xfId="0" builtinId="0"/>
    <cellStyle name="Normal 12" xfId="22" xr:uid="{00000000-0005-0000-0000-000014000000}"/>
    <cellStyle name="Normal 14" xfId="23" xr:uid="{00000000-0005-0000-0000-000015000000}"/>
    <cellStyle name="Normal 15" xfId="24" xr:uid="{00000000-0005-0000-0000-000016000000}"/>
    <cellStyle name="Normal 19" xfId="25" xr:uid="{00000000-0005-0000-0000-000017000000}"/>
    <cellStyle name="Normal 2" xfId="26" xr:uid="{00000000-0005-0000-0000-000018000000}"/>
    <cellStyle name="Normal 2 10" xfId="27" xr:uid="{00000000-0005-0000-0000-000019000000}"/>
    <cellStyle name="Normal 2 10 2" xfId="28" xr:uid="{00000000-0005-0000-0000-00001A000000}"/>
    <cellStyle name="Normal 2 11" xfId="29" xr:uid="{00000000-0005-0000-0000-00001B000000}"/>
    <cellStyle name="Normal 2 12" xfId="30" xr:uid="{00000000-0005-0000-0000-00001C000000}"/>
    <cellStyle name="Normal 2 13" xfId="31" xr:uid="{00000000-0005-0000-0000-00001D000000}"/>
    <cellStyle name="Normal 2 14" xfId="32" xr:uid="{00000000-0005-0000-0000-00001E000000}"/>
    <cellStyle name="Normal 2 15" xfId="33" xr:uid="{00000000-0005-0000-0000-00001F000000}"/>
    <cellStyle name="Normal 2 16" xfId="34" xr:uid="{00000000-0005-0000-0000-000020000000}"/>
    <cellStyle name="Normal 2 17" xfId="35" xr:uid="{00000000-0005-0000-0000-000021000000}"/>
    <cellStyle name="Normal 2 2" xfId="2" xr:uid="{00000000-0005-0000-0000-000022000000}"/>
    <cellStyle name="Normal 2 2 2" xfId="36" xr:uid="{00000000-0005-0000-0000-000023000000}"/>
    <cellStyle name="Normal 2 2 3" xfId="37" xr:uid="{00000000-0005-0000-0000-000024000000}"/>
    <cellStyle name="Normal 2 3" xfId="38" xr:uid="{00000000-0005-0000-0000-000025000000}"/>
    <cellStyle name="Normal 2 4" xfId="39" xr:uid="{00000000-0005-0000-0000-000026000000}"/>
    <cellStyle name="Normal 2 5" xfId="40" xr:uid="{00000000-0005-0000-0000-000027000000}"/>
    <cellStyle name="Normal 2 6" xfId="41" xr:uid="{00000000-0005-0000-0000-000028000000}"/>
    <cellStyle name="Normal 2 7" xfId="42" xr:uid="{00000000-0005-0000-0000-000029000000}"/>
    <cellStyle name="Normal 2 8" xfId="43" xr:uid="{00000000-0005-0000-0000-00002A000000}"/>
    <cellStyle name="Normal 2 9" xfId="44" xr:uid="{00000000-0005-0000-0000-00002B000000}"/>
    <cellStyle name="Normal 21" xfId="45" xr:uid="{00000000-0005-0000-0000-00002C000000}"/>
    <cellStyle name="Normal 23" xfId="46" xr:uid="{00000000-0005-0000-0000-00002D000000}"/>
    <cellStyle name="Normal 24" xfId="47" xr:uid="{00000000-0005-0000-0000-00002E000000}"/>
    <cellStyle name="Normal 25" xfId="48" xr:uid="{00000000-0005-0000-0000-00002F000000}"/>
    <cellStyle name="Normal 26" xfId="49" xr:uid="{00000000-0005-0000-0000-000030000000}"/>
    <cellStyle name="Normal 27" xfId="50" xr:uid="{00000000-0005-0000-0000-000031000000}"/>
    <cellStyle name="Normal 28" xfId="51" xr:uid="{00000000-0005-0000-0000-000032000000}"/>
    <cellStyle name="Normal 29" xfId="52" xr:uid="{00000000-0005-0000-0000-000033000000}"/>
    <cellStyle name="Normal 3" xfId="53" xr:uid="{00000000-0005-0000-0000-000034000000}"/>
    <cellStyle name="Normal 4" xfId="54" xr:uid="{00000000-0005-0000-0000-000035000000}"/>
    <cellStyle name="Normal 4 10" xfId="55" xr:uid="{00000000-0005-0000-0000-000036000000}"/>
    <cellStyle name="Normal 4 11" xfId="56" xr:uid="{00000000-0005-0000-0000-000037000000}"/>
    <cellStyle name="Normal 4 12" xfId="57" xr:uid="{00000000-0005-0000-0000-000038000000}"/>
    <cellStyle name="Normal 4 13" xfId="58" xr:uid="{00000000-0005-0000-0000-000039000000}"/>
    <cellStyle name="Normal 4 14" xfId="59" xr:uid="{00000000-0005-0000-0000-00003A000000}"/>
    <cellStyle name="Normal 4 15" xfId="60" xr:uid="{00000000-0005-0000-0000-00003B000000}"/>
    <cellStyle name="Normal 4 16" xfId="61" xr:uid="{00000000-0005-0000-0000-00003C000000}"/>
    <cellStyle name="Normal 4 2" xfId="62" xr:uid="{00000000-0005-0000-0000-00003D000000}"/>
    <cellStyle name="Normal 4 3" xfId="63" xr:uid="{00000000-0005-0000-0000-00003E000000}"/>
    <cellStyle name="Normal 4 4" xfId="64" xr:uid="{00000000-0005-0000-0000-00003F000000}"/>
    <cellStyle name="Normal 4 5" xfId="65" xr:uid="{00000000-0005-0000-0000-000040000000}"/>
    <cellStyle name="Normal 4 6" xfId="66" xr:uid="{00000000-0005-0000-0000-000041000000}"/>
    <cellStyle name="Normal 4 7" xfId="67" xr:uid="{00000000-0005-0000-0000-000042000000}"/>
    <cellStyle name="Normal 4 8" xfId="68" xr:uid="{00000000-0005-0000-0000-000043000000}"/>
    <cellStyle name="Normal 4 9" xfId="69" xr:uid="{00000000-0005-0000-0000-000044000000}"/>
    <cellStyle name="Normal 40" xfId="70" xr:uid="{00000000-0005-0000-0000-000045000000}"/>
    <cellStyle name="Normal 5" xfId="3" xr:uid="{00000000-0005-0000-0000-000046000000}"/>
    <cellStyle name="Normal 5 2" xfId="71" xr:uid="{00000000-0005-0000-0000-000047000000}"/>
    <cellStyle name="Normal 6" xfId="72" xr:uid="{00000000-0005-0000-0000-000048000000}"/>
    <cellStyle name="Normal 8" xfId="73" xr:uid="{00000000-0005-0000-0000-000049000000}"/>
    <cellStyle name="Normal_Sheet1" xfId="1" xr:uid="{00000000-0005-0000-0000-00004A000000}"/>
    <cellStyle name="Percent 2" xfId="74" xr:uid="{00000000-0005-0000-0000-00004B000000}"/>
    <cellStyle name="Percent 3" xfId="75" xr:uid="{00000000-0005-0000-0000-00004C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225879</xdr:colOff>
      <xdr:row>0</xdr:row>
      <xdr:rowOff>193223</xdr:rowOff>
    </xdr:from>
    <xdr:to>
      <xdr:col>23</xdr:col>
      <xdr:colOff>544286</xdr:colOff>
      <xdr:row>5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67986B1-52D1-4BFD-BDE1-DA9759706EE9}"/>
            </a:ext>
          </a:extLst>
        </xdr:cNvPr>
        <xdr:cNvGrpSpPr/>
      </xdr:nvGrpSpPr>
      <xdr:grpSpPr>
        <a:xfrm>
          <a:off x="1709058" y="193223"/>
          <a:ext cx="14170478" cy="922563"/>
          <a:chOff x="1513114" y="21772"/>
          <a:chExt cx="8814707" cy="647699"/>
        </a:xfrm>
      </xdr:grpSpPr>
      <xdr:pic>
        <xdr:nvPicPr>
          <xdr:cNvPr id="3" name="Picture 6">
            <a:extLst>
              <a:ext uri="{FF2B5EF4-FFF2-40B4-BE49-F238E27FC236}">
                <a16:creationId xmlns:a16="http://schemas.microsoft.com/office/drawing/2014/main" id="{4C178E1F-B199-411C-A888-6E0AEE63D6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3114" y="43544"/>
            <a:ext cx="2108563" cy="571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8" descr="Hope 87">
            <a:extLst>
              <a:ext uri="{FF2B5EF4-FFF2-40B4-BE49-F238E27FC236}">
                <a16:creationId xmlns:a16="http://schemas.microsoft.com/office/drawing/2014/main" id="{77AE976D-D445-4A07-8A3D-B0537EBDD3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84372" y="21772"/>
            <a:ext cx="1109254" cy="579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E223EC5-4819-45B5-ADA5-4D8BB55F7A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000" y="57150"/>
            <a:ext cx="1183821" cy="612321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0</xdr:colOff>
      <xdr:row>0</xdr:row>
      <xdr:rowOff>187777</xdr:rowOff>
    </xdr:from>
    <xdr:to>
      <xdr:col>42</xdr:col>
      <xdr:colOff>435429</xdr:colOff>
      <xdr:row>5</xdr:row>
      <xdr:rowOff>176892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2709BB1C-CEB6-4419-B9A4-405BE592C1C2}"/>
            </a:ext>
          </a:extLst>
        </xdr:cNvPr>
        <xdr:cNvGrpSpPr/>
      </xdr:nvGrpSpPr>
      <xdr:grpSpPr>
        <a:xfrm>
          <a:off x="18941143" y="187777"/>
          <a:ext cx="10804072" cy="1009651"/>
          <a:chOff x="1513114" y="21772"/>
          <a:chExt cx="8814707" cy="647699"/>
        </a:xfrm>
      </xdr:grpSpPr>
      <xdr:pic>
        <xdr:nvPicPr>
          <xdr:cNvPr id="11" name="Picture 6">
            <a:extLst>
              <a:ext uri="{FF2B5EF4-FFF2-40B4-BE49-F238E27FC236}">
                <a16:creationId xmlns:a16="http://schemas.microsoft.com/office/drawing/2014/main" id="{FA16FFAD-67C3-47C4-AD2A-6E900F7FA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3114" y="43544"/>
            <a:ext cx="2108563" cy="571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8" descr="Hope 87">
            <a:extLst>
              <a:ext uri="{FF2B5EF4-FFF2-40B4-BE49-F238E27FC236}">
                <a16:creationId xmlns:a16="http://schemas.microsoft.com/office/drawing/2014/main" id="{0C2817E2-DC2C-4F77-B765-CFC96CEDA5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84372" y="21772"/>
            <a:ext cx="1109254" cy="579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E568B0D1-0F4E-4AF1-9DC1-31ACAB8132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000" y="57150"/>
            <a:ext cx="1183821" cy="61232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D302-6960-469F-A648-D66C6433C5AC}">
  <dimension ref="B1:AT33"/>
  <sheetViews>
    <sheetView tabSelected="1" view="pageBreakPreview" topLeftCell="AB13" zoomScale="70" zoomScaleNormal="70" zoomScaleSheetLayoutView="70" workbookViewId="0">
      <selection activeCell="AQ22" sqref="AQ22"/>
    </sheetView>
  </sheetViews>
  <sheetFormatPr defaultColWidth="9.140625" defaultRowHeight="15" x14ac:dyDescent="0.25"/>
  <cols>
    <col min="1" max="1" width="4" style="1" customWidth="1"/>
    <col min="2" max="2" width="18.140625" style="1" customWidth="1"/>
    <col min="3" max="3" width="10.42578125" style="2" customWidth="1"/>
    <col min="4" max="4" width="10" style="2" customWidth="1"/>
    <col min="5" max="5" width="10.7109375" style="2" customWidth="1"/>
    <col min="6" max="6" width="6.7109375" style="2" customWidth="1"/>
    <col min="7" max="7" width="9.42578125" style="2" customWidth="1"/>
    <col min="8" max="8" width="10.7109375" style="2" customWidth="1"/>
    <col min="9" max="9" width="6.7109375" style="2" customWidth="1"/>
    <col min="10" max="10" width="10.28515625" style="2" customWidth="1"/>
    <col min="11" max="11" width="10.7109375" style="2" customWidth="1"/>
    <col min="12" max="12" width="8.28515625" style="2" customWidth="1"/>
    <col min="13" max="13" width="9.28515625" style="2" customWidth="1"/>
    <col min="14" max="14" width="10.7109375" style="2" customWidth="1"/>
    <col min="15" max="15" width="7.7109375" style="2" bestFit="1" customWidth="1"/>
    <col min="16" max="16" width="9.7109375" style="2" customWidth="1"/>
    <col min="17" max="17" width="10.7109375" style="2" customWidth="1"/>
    <col min="18" max="18" width="7.7109375" style="2" bestFit="1" customWidth="1"/>
    <col min="19" max="20" width="10.7109375" style="2" customWidth="1"/>
    <col min="21" max="21" width="13.85546875" style="2" customWidth="1"/>
    <col min="22" max="23" width="10.7109375" style="2" customWidth="1"/>
    <col min="24" max="24" width="10" style="1" customWidth="1"/>
    <col min="25" max="26" width="10.7109375" style="1" customWidth="1"/>
    <col min="27" max="27" width="10.42578125" style="2" customWidth="1"/>
    <col min="28" max="28" width="12" style="2" customWidth="1"/>
    <col min="29" max="29" width="11.85546875" style="2" customWidth="1"/>
    <col min="30" max="30" width="7.7109375" style="1" bestFit="1" customWidth="1"/>
    <col min="31" max="31" width="12.42578125" style="1" customWidth="1"/>
    <col min="32" max="32" width="12.140625" style="1" customWidth="1"/>
    <col min="33" max="33" width="7.7109375" style="1" bestFit="1" customWidth="1"/>
    <col min="34" max="34" width="11" style="1" bestFit="1" customWidth="1"/>
    <col min="35" max="35" width="12.140625" style="1" customWidth="1"/>
    <col min="36" max="36" width="7.7109375" style="1" bestFit="1" customWidth="1"/>
    <col min="37" max="37" width="11" style="1" bestFit="1" customWidth="1"/>
    <col min="38" max="38" width="12.140625" style="1" customWidth="1"/>
    <col min="39" max="39" width="10.7109375" style="1" customWidth="1"/>
    <col min="40" max="40" width="13" style="1" customWidth="1"/>
    <col min="41" max="41" width="10.7109375" style="1" customWidth="1"/>
    <col min="42" max="44" width="14.42578125" style="1" customWidth="1"/>
    <col min="45" max="16384" width="9.140625" style="1"/>
  </cols>
  <sheetData>
    <row r="1" spans="2:46" ht="15.75" customHeight="1" x14ac:dyDescent="0.25">
      <c r="U1" s="1"/>
      <c r="X1" s="2"/>
      <c r="Y1" s="2"/>
      <c r="Z1" s="3" t="s">
        <v>63</v>
      </c>
      <c r="AC1" s="3"/>
      <c r="AD1" s="2"/>
      <c r="AE1" s="2"/>
      <c r="AF1" s="2"/>
      <c r="AG1" s="2"/>
      <c r="AH1" s="2"/>
      <c r="AR1" s="3" t="s">
        <v>63</v>
      </c>
    </row>
    <row r="2" spans="2:46" ht="15.75" customHeight="1" x14ac:dyDescent="0.25"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A2" s="1"/>
      <c r="AB2" s="1"/>
      <c r="AC2" s="1"/>
    </row>
    <row r="3" spans="2:46" ht="15.75" customHeight="1" x14ac:dyDescent="0.25"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A3" s="1"/>
      <c r="AB3" s="1"/>
      <c r="AC3" s="1"/>
    </row>
    <row r="4" spans="2:46" ht="15.75" customHeight="1" x14ac:dyDescent="0.25"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A4" s="1"/>
      <c r="AB4" s="1"/>
      <c r="AC4" s="1"/>
    </row>
    <row r="5" spans="2:46" ht="15.75" customHeight="1" x14ac:dyDescent="0.25"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A5" s="1"/>
      <c r="AB5" s="1"/>
      <c r="AC5" s="1"/>
    </row>
    <row r="6" spans="2:46" ht="15.75" customHeight="1" x14ac:dyDescent="0.25">
      <c r="C6" s="1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AA6" s="1"/>
      <c r="AB6" s="1"/>
      <c r="AC6" s="1"/>
    </row>
    <row r="7" spans="2:46" ht="15.75" customHeight="1" x14ac:dyDescent="0.25">
      <c r="C7" s="1"/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A7" s="1"/>
      <c r="AB7" s="1"/>
      <c r="AC7" s="1"/>
    </row>
    <row r="8" spans="2:46" ht="15.75" customHeight="1" x14ac:dyDescent="0.3">
      <c r="B8" s="34" t="s">
        <v>62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 t="s">
        <v>62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4"/>
    </row>
    <row r="9" spans="2:46" ht="15.75" customHeight="1" x14ac:dyDescent="0.3">
      <c r="B9" s="33" t="s">
        <v>69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 t="s">
        <v>69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5"/>
    </row>
    <row r="10" spans="2:46" ht="15.75" customHeight="1" x14ac:dyDescent="0.3">
      <c r="B10" s="33" t="s">
        <v>107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 t="s">
        <v>107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5"/>
    </row>
    <row r="11" spans="2:46" ht="15.75" customHeight="1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"/>
      <c r="N11" s="1"/>
      <c r="O11" s="1"/>
      <c r="P11" s="1"/>
      <c r="Q11" s="1"/>
      <c r="R11" s="24"/>
      <c r="S11" s="24"/>
      <c r="T11" s="24"/>
      <c r="U11" s="24"/>
      <c r="V11" s="24"/>
      <c r="W11" s="24"/>
      <c r="X11" s="24"/>
      <c r="Y11" s="24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1"/>
      <c r="AN11" s="31"/>
      <c r="AO11" s="31"/>
    </row>
    <row r="12" spans="2:46" s="7" customFormat="1" ht="22.35" customHeight="1" x14ac:dyDescent="0.25">
      <c r="B12" s="6" t="s">
        <v>46</v>
      </c>
      <c r="C12" s="36" t="s">
        <v>1</v>
      </c>
      <c r="D12" s="36"/>
      <c r="E12" s="36"/>
      <c r="F12" s="36" t="s">
        <v>2</v>
      </c>
      <c r="G12" s="36"/>
      <c r="H12" s="36"/>
      <c r="I12" s="36" t="s">
        <v>3</v>
      </c>
      <c r="J12" s="36"/>
      <c r="K12" s="36"/>
      <c r="L12" s="36" t="s">
        <v>54</v>
      </c>
      <c r="M12" s="36" t="s">
        <v>42</v>
      </c>
      <c r="N12" s="36" t="s">
        <v>43</v>
      </c>
      <c r="O12" s="36" t="s">
        <v>4</v>
      </c>
      <c r="P12" s="36" t="s">
        <v>42</v>
      </c>
      <c r="Q12" s="36" t="s">
        <v>43</v>
      </c>
      <c r="R12" s="36" t="s">
        <v>55</v>
      </c>
      <c r="S12" s="36" t="s">
        <v>42</v>
      </c>
      <c r="T12" s="36" t="s">
        <v>43</v>
      </c>
      <c r="U12" s="36" t="s">
        <v>56</v>
      </c>
      <c r="V12" s="36" t="s">
        <v>42</v>
      </c>
      <c r="W12" s="36" t="s">
        <v>43</v>
      </c>
      <c r="X12" s="36" t="s">
        <v>57</v>
      </c>
      <c r="Y12" s="36" t="s">
        <v>42</v>
      </c>
      <c r="Z12" s="36" t="s">
        <v>43</v>
      </c>
      <c r="AA12" s="36" t="s">
        <v>58</v>
      </c>
      <c r="AB12" s="36" t="s">
        <v>42</v>
      </c>
      <c r="AC12" s="36" t="s">
        <v>43</v>
      </c>
      <c r="AD12" s="36" t="s">
        <v>5</v>
      </c>
      <c r="AE12" s="36"/>
      <c r="AF12" s="36"/>
      <c r="AG12" s="36" t="s">
        <v>53</v>
      </c>
      <c r="AH12" s="36" t="s">
        <v>42</v>
      </c>
      <c r="AI12" s="36" t="s">
        <v>43</v>
      </c>
      <c r="AJ12" s="36" t="s">
        <v>52</v>
      </c>
      <c r="AK12" s="36" t="s">
        <v>42</v>
      </c>
      <c r="AL12" s="36" t="s">
        <v>43</v>
      </c>
      <c r="AM12" s="36" t="s">
        <v>70</v>
      </c>
      <c r="AN12" s="36" t="s">
        <v>42</v>
      </c>
      <c r="AO12" s="36" t="s">
        <v>43</v>
      </c>
      <c r="AP12" s="36" t="s">
        <v>61</v>
      </c>
      <c r="AQ12" s="36" t="s">
        <v>68</v>
      </c>
      <c r="AR12" s="36" t="s">
        <v>45</v>
      </c>
    </row>
    <row r="13" spans="2:46" s="9" customFormat="1" ht="48" customHeight="1" x14ac:dyDescent="0.25">
      <c r="B13" s="8" t="s">
        <v>24</v>
      </c>
      <c r="C13" s="37" t="s">
        <v>26</v>
      </c>
      <c r="D13" s="37"/>
      <c r="E13" s="37"/>
      <c r="F13" s="37" t="s">
        <v>30</v>
      </c>
      <c r="G13" s="37" t="s">
        <v>42</v>
      </c>
      <c r="H13" s="37" t="s">
        <v>43</v>
      </c>
      <c r="I13" s="37" t="s">
        <v>31</v>
      </c>
      <c r="J13" s="37"/>
      <c r="K13" s="37"/>
      <c r="L13" s="37" t="s">
        <v>36</v>
      </c>
      <c r="M13" s="37"/>
      <c r="N13" s="37"/>
      <c r="O13" s="37" t="s">
        <v>35</v>
      </c>
      <c r="P13" s="37"/>
      <c r="Q13" s="37"/>
      <c r="R13" s="37" t="s">
        <v>67</v>
      </c>
      <c r="S13" s="37"/>
      <c r="T13" s="37"/>
      <c r="U13" s="37" t="s">
        <v>104</v>
      </c>
      <c r="V13" s="37"/>
      <c r="W13" s="37"/>
      <c r="X13" s="37" t="s">
        <v>39</v>
      </c>
      <c r="Y13" s="37"/>
      <c r="Z13" s="37"/>
      <c r="AA13" s="37" t="s">
        <v>32</v>
      </c>
      <c r="AB13" s="37"/>
      <c r="AC13" s="37"/>
      <c r="AD13" s="37" t="s">
        <v>59</v>
      </c>
      <c r="AE13" s="37" t="s">
        <v>42</v>
      </c>
      <c r="AF13" s="37" t="s">
        <v>43</v>
      </c>
      <c r="AG13" s="37" t="s">
        <v>40</v>
      </c>
      <c r="AH13" s="37"/>
      <c r="AI13" s="37"/>
      <c r="AJ13" s="37" t="s">
        <v>41</v>
      </c>
      <c r="AK13" s="37"/>
      <c r="AL13" s="37"/>
      <c r="AM13" s="37" t="s">
        <v>73</v>
      </c>
      <c r="AN13" s="37"/>
      <c r="AO13" s="37"/>
      <c r="AP13" s="36"/>
      <c r="AQ13" s="36"/>
      <c r="AR13" s="36"/>
    </row>
    <row r="14" spans="2:46" s="9" customFormat="1" ht="74.099999999999994" customHeight="1" x14ac:dyDescent="0.25">
      <c r="B14" s="10" t="s">
        <v>25</v>
      </c>
      <c r="C14" s="38" t="s">
        <v>64</v>
      </c>
      <c r="D14" s="38"/>
      <c r="E14" s="38"/>
      <c r="F14" s="38" t="s">
        <v>65</v>
      </c>
      <c r="G14" s="38"/>
      <c r="H14" s="38"/>
      <c r="I14" s="38" t="s">
        <v>101</v>
      </c>
      <c r="J14" s="38"/>
      <c r="K14" s="38"/>
      <c r="L14" s="38" t="s">
        <v>66</v>
      </c>
      <c r="M14" s="38"/>
      <c r="N14" s="38"/>
      <c r="O14" s="38" t="s">
        <v>47</v>
      </c>
      <c r="P14" s="38"/>
      <c r="Q14" s="38"/>
      <c r="R14" s="38" t="s">
        <v>102</v>
      </c>
      <c r="S14" s="38"/>
      <c r="T14" s="38"/>
      <c r="U14" s="38" t="s">
        <v>103</v>
      </c>
      <c r="V14" s="38"/>
      <c r="W14" s="38"/>
      <c r="X14" s="38" t="s">
        <v>48</v>
      </c>
      <c r="Y14" s="38"/>
      <c r="Z14" s="38"/>
      <c r="AA14" s="38" t="s">
        <v>49</v>
      </c>
      <c r="AB14" s="38"/>
      <c r="AC14" s="38"/>
      <c r="AD14" s="38" t="s">
        <v>50</v>
      </c>
      <c r="AE14" s="38"/>
      <c r="AF14" s="38"/>
      <c r="AG14" s="38" t="s">
        <v>51</v>
      </c>
      <c r="AH14" s="38"/>
      <c r="AI14" s="38"/>
      <c r="AJ14" s="38" t="s">
        <v>51</v>
      </c>
      <c r="AK14" s="38"/>
      <c r="AL14" s="38"/>
      <c r="AM14" s="38" t="s">
        <v>99</v>
      </c>
      <c r="AN14" s="38"/>
      <c r="AO14" s="38"/>
      <c r="AP14" s="36"/>
      <c r="AQ14" s="36"/>
      <c r="AR14" s="36"/>
    </row>
    <row r="15" spans="2:46" s="9" customFormat="1" ht="73.5" customHeight="1" x14ac:dyDescent="0.25">
      <c r="B15" s="6" t="s">
        <v>0</v>
      </c>
      <c r="C15" s="11" t="s">
        <v>44</v>
      </c>
      <c r="D15" s="11" t="s">
        <v>72</v>
      </c>
      <c r="E15" s="11" t="s">
        <v>43</v>
      </c>
      <c r="F15" s="11" t="s">
        <v>44</v>
      </c>
      <c r="G15" s="11" t="s">
        <v>72</v>
      </c>
      <c r="H15" s="11" t="s">
        <v>43</v>
      </c>
      <c r="I15" s="11" t="s">
        <v>44</v>
      </c>
      <c r="J15" s="11" t="s">
        <v>72</v>
      </c>
      <c r="K15" s="11" t="s">
        <v>43</v>
      </c>
      <c r="L15" s="11" t="s">
        <v>44</v>
      </c>
      <c r="M15" s="11" t="s">
        <v>72</v>
      </c>
      <c r="N15" s="11" t="s">
        <v>43</v>
      </c>
      <c r="O15" s="11" t="s">
        <v>44</v>
      </c>
      <c r="P15" s="11" t="s">
        <v>72</v>
      </c>
      <c r="Q15" s="11" t="s">
        <v>43</v>
      </c>
      <c r="R15" s="11" t="s">
        <v>44</v>
      </c>
      <c r="S15" s="11" t="s">
        <v>72</v>
      </c>
      <c r="T15" s="11" t="s">
        <v>43</v>
      </c>
      <c r="U15" s="11" t="s">
        <v>44</v>
      </c>
      <c r="V15" s="11" t="s">
        <v>72</v>
      </c>
      <c r="W15" s="11" t="s">
        <v>43</v>
      </c>
      <c r="X15" s="11" t="s">
        <v>44</v>
      </c>
      <c r="Y15" s="11" t="s">
        <v>72</v>
      </c>
      <c r="Z15" s="11" t="s">
        <v>43</v>
      </c>
      <c r="AA15" s="11" t="s">
        <v>44</v>
      </c>
      <c r="AB15" s="11" t="s">
        <v>72</v>
      </c>
      <c r="AC15" s="11" t="s">
        <v>43</v>
      </c>
      <c r="AD15" s="11" t="s">
        <v>44</v>
      </c>
      <c r="AE15" s="11" t="s">
        <v>72</v>
      </c>
      <c r="AF15" s="11" t="s">
        <v>43</v>
      </c>
      <c r="AG15" s="11" t="s">
        <v>44</v>
      </c>
      <c r="AH15" s="11" t="s">
        <v>72</v>
      </c>
      <c r="AI15" s="11" t="s">
        <v>43</v>
      </c>
      <c r="AJ15" s="11" t="s">
        <v>44</v>
      </c>
      <c r="AK15" s="11" t="s">
        <v>72</v>
      </c>
      <c r="AL15" s="11" t="s">
        <v>43</v>
      </c>
      <c r="AM15" s="11" t="s">
        <v>44</v>
      </c>
      <c r="AN15" s="11" t="s">
        <v>72</v>
      </c>
      <c r="AO15" s="11" t="s">
        <v>43</v>
      </c>
      <c r="AP15" s="36"/>
      <c r="AQ15" s="36"/>
      <c r="AR15" s="36"/>
    </row>
    <row r="16" spans="2:46" s="16" customFormat="1" ht="12.75" x14ac:dyDescent="0.2">
      <c r="B16" s="12"/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27</v>
      </c>
      <c r="I16" s="13" t="s">
        <v>12</v>
      </c>
      <c r="J16" s="13" t="s">
        <v>13</v>
      </c>
      <c r="K16" s="13" t="s">
        <v>28</v>
      </c>
      <c r="L16" s="13" t="s">
        <v>14</v>
      </c>
      <c r="M16" s="13" t="s">
        <v>15</v>
      </c>
      <c r="N16" s="13" t="s">
        <v>29</v>
      </c>
      <c r="O16" s="13" t="s">
        <v>16</v>
      </c>
      <c r="P16" s="13" t="s">
        <v>17</v>
      </c>
      <c r="Q16" s="13" t="s">
        <v>33</v>
      </c>
      <c r="R16" s="13" t="s">
        <v>18</v>
      </c>
      <c r="S16" s="13" t="s">
        <v>21</v>
      </c>
      <c r="T16" s="13" t="s">
        <v>34</v>
      </c>
      <c r="U16" s="13" t="s">
        <v>19</v>
      </c>
      <c r="V16" s="13" t="s">
        <v>20</v>
      </c>
      <c r="W16" s="13" t="s">
        <v>37</v>
      </c>
      <c r="X16" s="15" t="s">
        <v>22</v>
      </c>
      <c r="Y16" s="14" t="s">
        <v>23</v>
      </c>
      <c r="Z16" s="14" t="s">
        <v>38</v>
      </c>
      <c r="AA16" s="15" t="s">
        <v>60</v>
      </c>
      <c r="AB16" s="15" t="s">
        <v>83</v>
      </c>
      <c r="AC16" s="15" t="s">
        <v>93</v>
      </c>
      <c r="AD16" s="15" t="s">
        <v>71</v>
      </c>
      <c r="AE16" s="15" t="s">
        <v>84</v>
      </c>
      <c r="AF16" s="15" t="s">
        <v>94</v>
      </c>
      <c r="AG16" s="15" t="s">
        <v>85</v>
      </c>
      <c r="AH16" s="15" t="s">
        <v>86</v>
      </c>
      <c r="AI16" s="15" t="s">
        <v>95</v>
      </c>
      <c r="AJ16" s="15" t="s">
        <v>87</v>
      </c>
      <c r="AK16" s="15" t="s">
        <v>88</v>
      </c>
      <c r="AL16" s="15" t="s">
        <v>96</v>
      </c>
      <c r="AM16" s="15" t="s">
        <v>89</v>
      </c>
      <c r="AN16" s="15" t="s">
        <v>90</v>
      </c>
      <c r="AO16" s="15" t="s">
        <v>97</v>
      </c>
      <c r="AP16" s="15" t="s">
        <v>91</v>
      </c>
      <c r="AQ16" s="15" t="s">
        <v>92</v>
      </c>
      <c r="AR16" s="15" t="s">
        <v>98</v>
      </c>
    </row>
    <row r="17" spans="2:45" s="16" customFormat="1" ht="12.75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7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2:45" ht="25.5" customHeight="1" x14ac:dyDescent="0.25">
      <c r="B18" s="17" t="s">
        <v>74</v>
      </c>
      <c r="C18" s="18">
        <v>50</v>
      </c>
      <c r="D18" s="18"/>
      <c r="E18" s="18">
        <f>+C18*D18</f>
        <v>0</v>
      </c>
      <c r="F18" s="18">
        <v>50</v>
      </c>
      <c r="G18" s="18"/>
      <c r="H18" s="18">
        <f>+F18*G18</f>
        <v>0</v>
      </c>
      <c r="I18" s="18">
        <v>50</v>
      </c>
      <c r="J18" s="18"/>
      <c r="K18" s="18">
        <f>+I18*J18</f>
        <v>0</v>
      </c>
      <c r="L18" s="18">
        <v>25</v>
      </c>
      <c r="M18" s="18"/>
      <c r="N18" s="18">
        <f>+L18*M18</f>
        <v>0</v>
      </c>
      <c r="O18" s="18">
        <v>25</v>
      </c>
      <c r="P18" s="18"/>
      <c r="Q18" s="18">
        <f>+O18*P18</f>
        <v>0</v>
      </c>
      <c r="R18" s="18">
        <v>25</v>
      </c>
      <c r="S18" s="18"/>
      <c r="T18" s="18">
        <f>+R18*S18</f>
        <v>0</v>
      </c>
      <c r="U18" s="18">
        <v>75</v>
      </c>
      <c r="V18" s="18"/>
      <c r="W18" s="18">
        <f t="shared" ref="W18:W26" si="0">+U18*V18</f>
        <v>0</v>
      </c>
      <c r="X18" s="18">
        <v>25</v>
      </c>
      <c r="Y18" s="19"/>
      <c r="Z18" s="19">
        <f t="shared" ref="Z18:Z26" si="1">+X18*Y18</f>
        <v>0</v>
      </c>
      <c r="AA18" s="18">
        <f t="shared" ref="AA18:AA25" si="2">X18*10</f>
        <v>250</v>
      </c>
      <c r="AB18" s="18"/>
      <c r="AC18" s="18">
        <f>+AA18*AB18</f>
        <v>0</v>
      </c>
      <c r="AD18" s="18">
        <v>50</v>
      </c>
      <c r="AE18" s="19"/>
      <c r="AF18" s="19">
        <f t="shared" ref="AF18:AF26" si="3">+AD18*AE18</f>
        <v>0</v>
      </c>
      <c r="AG18" s="18">
        <v>25</v>
      </c>
      <c r="AH18" s="19"/>
      <c r="AI18" s="19">
        <f t="shared" ref="AI18:AI26" si="4">+AG18*AH18</f>
        <v>0</v>
      </c>
      <c r="AJ18" s="18">
        <v>25</v>
      </c>
      <c r="AK18" s="19"/>
      <c r="AL18" s="19">
        <f t="shared" ref="AL18:AL26" si="5">+AJ18*AK18</f>
        <v>0</v>
      </c>
      <c r="AM18" s="19"/>
      <c r="AN18" s="19"/>
      <c r="AO18" s="19">
        <f>+AM18*AN18</f>
        <v>0</v>
      </c>
      <c r="AP18" s="19">
        <f>E18+H18+K18+N18+Q18+T18+W18+Z18+AC18+AF18+AI18+AL18+AO18</f>
        <v>0</v>
      </c>
      <c r="AQ18" s="39">
        <f>ROUND(AP18*0.17,2)</f>
        <v>0</v>
      </c>
      <c r="AR18" s="19">
        <f>+AP18+AQ18</f>
        <v>0</v>
      </c>
    </row>
    <row r="19" spans="2:45" ht="25.5" customHeight="1" x14ac:dyDescent="0.25">
      <c r="B19" s="17" t="s">
        <v>75</v>
      </c>
      <c r="C19" s="18">
        <v>60</v>
      </c>
      <c r="D19" s="18"/>
      <c r="E19" s="18">
        <f t="shared" ref="E19:E26" si="6">+C19*D19</f>
        <v>0</v>
      </c>
      <c r="F19" s="18">
        <v>60</v>
      </c>
      <c r="G19" s="18"/>
      <c r="H19" s="18">
        <f t="shared" ref="H19:H26" si="7">+F19*G19</f>
        <v>0</v>
      </c>
      <c r="I19" s="18">
        <v>60</v>
      </c>
      <c r="J19" s="18"/>
      <c r="K19" s="18">
        <f t="shared" ref="K19:K26" si="8">+I19*J19</f>
        <v>0</v>
      </c>
      <c r="L19" s="18">
        <v>30</v>
      </c>
      <c r="M19" s="18"/>
      <c r="N19" s="18">
        <f t="shared" ref="N19:N26" si="9">+L19*M19</f>
        <v>0</v>
      </c>
      <c r="O19" s="18">
        <v>30</v>
      </c>
      <c r="P19" s="18"/>
      <c r="Q19" s="18">
        <f t="shared" ref="Q19:Q26" si="10">+O19*P19</f>
        <v>0</v>
      </c>
      <c r="R19" s="18">
        <v>30</v>
      </c>
      <c r="S19" s="18"/>
      <c r="T19" s="18">
        <f t="shared" ref="T19:T26" si="11">+R19*S19</f>
        <v>0</v>
      </c>
      <c r="U19" s="18">
        <v>90</v>
      </c>
      <c r="V19" s="18"/>
      <c r="W19" s="18">
        <f t="shared" si="0"/>
        <v>0</v>
      </c>
      <c r="X19" s="18">
        <v>30</v>
      </c>
      <c r="Y19" s="19"/>
      <c r="Z19" s="19">
        <f t="shared" si="1"/>
        <v>0</v>
      </c>
      <c r="AA19" s="18">
        <f t="shared" si="2"/>
        <v>300</v>
      </c>
      <c r="AB19" s="18"/>
      <c r="AC19" s="18">
        <f t="shared" ref="AC19:AC26" si="12">+AA19*AB19</f>
        <v>0</v>
      </c>
      <c r="AD19" s="18">
        <v>60</v>
      </c>
      <c r="AE19" s="19"/>
      <c r="AF19" s="19">
        <f t="shared" si="3"/>
        <v>0</v>
      </c>
      <c r="AG19" s="18">
        <v>30</v>
      </c>
      <c r="AH19" s="19"/>
      <c r="AI19" s="19">
        <f t="shared" si="4"/>
        <v>0</v>
      </c>
      <c r="AJ19" s="18">
        <v>30</v>
      </c>
      <c r="AK19" s="19"/>
      <c r="AL19" s="19">
        <f t="shared" si="5"/>
        <v>0</v>
      </c>
      <c r="AM19" s="19"/>
      <c r="AN19" s="19"/>
      <c r="AO19" s="19">
        <f t="shared" ref="AO18:AO26" si="13">+AM19*AN19</f>
        <v>0</v>
      </c>
      <c r="AP19" s="19">
        <f t="shared" ref="AP19:AP26" si="14">E19+H19+K19+N19+Q19+T19+W19+Z19+AC19+AF19+AI19+AL19+AO19</f>
        <v>0</v>
      </c>
      <c r="AQ19" s="39">
        <f t="shared" ref="AQ19:AQ26" si="15">ROUND(AP19*0.17,2)</f>
        <v>0</v>
      </c>
      <c r="AR19" s="19">
        <f t="shared" ref="AR19:AR25" si="16">+AP19+AQ19</f>
        <v>0</v>
      </c>
    </row>
    <row r="20" spans="2:45" ht="25.5" customHeight="1" x14ac:dyDescent="0.25">
      <c r="B20" s="17" t="s">
        <v>76</v>
      </c>
      <c r="C20" s="18">
        <v>28</v>
      </c>
      <c r="D20" s="18"/>
      <c r="E20" s="18">
        <f t="shared" si="6"/>
        <v>0</v>
      </c>
      <c r="F20" s="18">
        <v>28</v>
      </c>
      <c r="G20" s="18"/>
      <c r="H20" s="18">
        <f t="shared" si="7"/>
        <v>0</v>
      </c>
      <c r="I20" s="18">
        <v>28</v>
      </c>
      <c r="J20" s="18"/>
      <c r="K20" s="18">
        <f t="shared" si="8"/>
        <v>0</v>
      </c>
      <c r="L20" s="18">
        <v>14</v>
      </c>
      <c r="M20" s="18"/>
      <c r="N20" s="18">
        <f t="shared" si="9"/>
        <v>0</v>
      </c>
      <c r="O20" s="18">
        <v>14</v>
      </c>
      <c r="P20" s="18"/>
      <c r="Q20" s="18">
        <f t="shared" si="10"/>
        <v>0</v>
      </c>
      <c r="R20" s="18">
        <v>14</v>
      </c>
      <c r="S20" s="18"/>
      <c r="T20" s="18">
        <f t="shared" si="11"/>
        <v>0</v>
      </c>
      <c r="U20" s="18">
        <v>42</v>
      </c>
      <c r="V20" s="18"/>
      <c r="W20" s="18">
        <f t="shared" si="0"/>
        <v>0</v>
      </c>
      <c r="X20" s="18">
        <v>14</v>
      </c>
      <c r="Y20" s="19"/>
      <c r="Z20" s="19">
        <f t="shared" si="1"/>
        <v>0</v>
      </c>
      <c r="AA20" s="18">
        <f t="shared" si="2"/>
        <v>140</v>
      </c>
      <c r="AB20" s="18"/>
      <c r="AC20" s="18">
        <f t="shared" si="12"/>
        <v>0</v>
      </c>
      <c r="AD20" s="18">
        <v>28</v>
      </c>
      <c r="AE20" s="19"/>
      <c r="AF20" s="19">
        <f t="shared" si="3"/>
        <v>0</v>
      </c>
      <c r="AG20" s="18">
        <v>14</v>
      </c>
      <c r="AH20" s="19"/>
      <c r="AI20" s="19">
        <f t="shared" si="4"/>
        <v>0</v>
      </c>
      <c r="AJ20" s="18">
        <v>14</v>
      </c>
      <c r="AK20" s="19"/>
      <c r="AL20" s="19">
        <f t="shared" si="5"/>
        <v>0</v>
      </c>
      <c r="AM20" s="19"/>
      <c r="AN20" s="19"/>
      <c r="AO20" s="19">
        <f t="shared" si="13"/>
        <v>0</v>
      </c>
      <c r="AP20" s="19">
        <f t="shared" si="14"/>
        <v>0</v>
      </c>
      <c r="AQ20" s="39">
        <f t="shared" si="15"/>
        <v>0</v>
      </c>
      <c r="AR20" s="19">
        <f t="shared" si="16"/>
        <v>0</v>
      </c>
    </row>
    <row r="21" spans="2:45" ht="25.5" customHeight="1" x14ac:dyDescent="0.25">
      <c r="B21" s="17" t="s">
        <v>77</v>
      </c>
      <c r="C21" s="18">
        <v>34</v>
      </c>
      <c r="D21" s="18"/>
      <c r="E21" s="18">
        <f t="shared" si="6"/>
        <v>0</v>
      </c>
      <c r="F21" s="18">
        <v>34</v>
      </c>
      <c r="G21" s="18"/>
      <c r="H21" s="18">
        <f t="shared" si="7"/>
        <v>0</v>
      </c>
      <c r="I21" s="18">
        <v>34</v>
      </c>
      <c r="J21" s="18"/>
      <c r="K21" s="18">
        <f t="shared" si="8"/>
        <v>0</v>
      </c>
      <c r="L21" s="18">
        <v>17</v>
      </c>
      <c r="M21" s="18"/>
      <c r="N21" s="18">
        <f t="shared" si="9"/>
        <v>0</v>
      </c>
      <c r="O21" s="18">
        <v>17</v>
      </c>
      <c r="P21" s="18"/>
      <c r="Q21" s="18">
        <f t="shared" si="10"/>
        <v>0</v>
      </c>
      <c r="R21" s="18">
        <v>17</v>
      </c>
      <c r="S21" s="18"/>
      <c r="T21" s="18">
        <f t="shared" si="11"/>
        <v>0</v>
      </c>
      <c r="U21" s="18">
        <v>51</v>
      </c>
      <c r="V21" s="18"/>
      <c r="W21" s="18">
        <f t="shared" si="0"/>
        <v>0</v>
      </c>
      <c r="X21" s="18">
        <v>17</v>
      </c>
      <c r="Y21" s="19"/>
      <c r="Z21" s="19">
        <f t="shared" si="1"/>
        <v>0</v>
      </c>
      <c r="AA21" s="18">
        <f t="shared" si="2"/>
        <v>170</v>
      </c>
      <c r="AB21" s="18"/>
      <c r="AC21" s="18">
        <f t="shared" si="12"/>
        <v>0</v>
      </c>
      <c r="AD21" s="18">
        <v>34</v>
      </c>
      <c r="AE21" s="19"/>
      <c r="AF21" s="19">
        <f t="shared" si="3"/>
        <v>0</v>
      </c>
      <c r="AG21" s="18">
        <v>17</v>
      </c>
      <c r="AH21" s="19"/>
      <c r="AI21" s="19">
        <f t="shared" si="4"/>
        <v>0</v>
      </c>
      <c r="AJ21" s="18">
        <v>17</v>
      </c>
      <c r="AK21" s="19"/>
      <c r="AL21" s="19">
        <f t="shared" si="5"/>
        <v>0</v>
      </c>
      <c r="AM21" s="19"/>
      <c r="AN21" s="19"/>
      <c r="AO21" s="19">
        <f t="shared" si="13"/>
        <v>0</v>
      </c>
      <c r="AP21" s="19">
        <f t="shared" si="14"/>
        <v>0</v>
      </c>
      <c r="AQ21" s="39">
        <f t="shared" si="15"/>
        <v>0</v>
      </c>
      <c r="AR21" s="19">
        <f t="shared" si="16"/>
        <v>0</v>
      </c>
    </row>
    <row r="22" spans="2:45" ht="25.5" customHeight="1" x14ac:dyDescent="0.25">
      <c r="B22" s="17" t="s">
        <v>78</v>
      </c>
      <c r="C22" s="18">
        <v>48</v>
      </c>
      <c r="D22" s="18"/>
      <c r="E22" s="18">
        <f t="shared" si="6"/>
        <v>0</v>
      </c>
      <c r="F22" s="18">
        <v>48</v>
      </c>
      <c r="G22" s="18"/>
      <c r="H22" s="18">
        <f t="shared" si="7"/>
        <v>0</v>
      </c>
      <c r="I22" s="18">
        <v>48</v>
      </c>
      <c r="J22" s="18"/>
      <c r="K22" s="18">
        <f t="shared" si="8"/>
        <v>0</v>
      </c>
      <c r="L22" s="18">
        <v>24</v>
      </c>
      <c r="M22" s="18"/>
      <c r="N22" s="18">
        <f t="shared" si="9"/>
        <v>0</v>
      </c>
      <c r="O22" s="18">
        <v>24</v>
      </c>
      <c r="P22" s="18"/>
      <c r="Q22" s="18">
        <f t="shared" si="10"/>
        <v>0</v>
      </c>
      <c r="R22" s="18">
        <v>24</v>
      </c>
      <c r="S22" s="18"/>
      <c r="T22" s="18">
        <f t="shared" si="11"/>
        <v>0</v>
      </c>
      <c r="U22" s="18">
        <v>72</v>
      </c>
      <c r="V22" s="18"/>
      <c r="W22" s="18">
        <f t="shared" si="0"/>
        <v>0</v>
      </c>
      <c r="X22" s="18">
        <v>24</v>
      </c>
      <c r="Y22" s="19"/>
      <c r="Z22" s="19">
        <f t="shared" si="1"/>
        <v>0</v>
      </c>
      <c r="AA22" s="18">
        <f t="shared" si="2"/>
        <v>240</v>
      </c>
      <c r="AB22" s="18"/>
      <c r="AC22" s="18">
        <f t="shared" si="12"/>
        <v>0</v>
      </c>
      <c r="AD22" s="18">
        <v>48</v>
      </c>
      <c r="AE22" s="19"/>
      <c r="AF22" s="19">
        <f t="shared" si="3"/>
        <v>0</v>
      </c>
      <c r="AG22" s="18">
        <v>24</v>
      </c>
      <c r="AH22" s="19"/>
      <c r="AI22" s="19">
        <f t="shared" si="4"/>
        <v>0</v>
      </c>
      <c r="AJ22" s="18">
        <v>24</v>
      </c>
      <c r="AK22" s="19"/>
      <c r="AL22" s="19">
        <f t="shared" si="5"/>
        <v>0</v>
      </c>
      <c r="AM22" s="19"/>
      <c r="AN22" s="19"/>
      <c r="AO22" s="19">
        <f t="shared" si="13"/>
        <v>0</v>
      </c>
      <c r="AP22" s="19">
        <f t="shared" si="14"/>
        <v>0</v>
      </c>
      <c r="AQ22" s="39">
        <f t="shared" si="15"/>
        <v>0</v>
      </c>
      <c r="AR22" s="19">
        <f t="shared" si="16"/>
        <v>0</v>
      </c>
    </row>
    <row r="23" spans="2:45" ht="25.5" customHeight="1" x14ac:dyDescent="0.25">
      <c r="B23" s="17" t="s">
        <v>79</v>
      </c>
      <c r="C23" s="18">
        <v>60</v>
      </c>
      <c r="D23" s="18"/>
      <c r="E23" s="18">
        <f t="shared" si="6"/>
        <v>0</v>
      </c>
      <c r="F23" s="18">
        <v>60</v>
      </c>
      <c r="G23" s="18"/>
      <c r="H23" s="18">
        <f t="shared" si="7"/>
        <v>0</v>
      </c>
      <c r="I23" s="18">
        <v>60</v>
      </c>
      <c r="J23" s="18"/>
      <c r="K23" s="18">
        <f t="shared" si="8"/>
        <v>0</v>
      </c>
      <c r="L23" s="18">
        <v>30</v>
      </c>
      <c r="M23" s="18"/>
      <c r="N23" s="18">
        <f t="shared" si="9"/>
        <v>0</v>
      </c>
      <c r="O23" s="18">
        <v>30</v>
      </c>
      <c r="P23" s="18"/>
      <c r="Q23" s="18">
        <f t="shared" si="10"/>
        <v>0</v>
      </c>
      <c r="R23" s="18">
        <v>30</v>
      </c>
      <c r="S23" s="18"/>
      <c r="T23" s="18">
        <f t="shared" si="11"/>
        <v>0</v>
      </c>
      <c r="U23" s="18">
        <v>90</v>
      </c>
      <c r="V23" s="18"/>
      <c r="W23" s="18">
        <f t="shared" si="0"/>
        <v>0</v>
      </c>
      <c r="X23" s="18">
        <v>30</v>
      </c>
      <c r="Y23" s="19"/>
      <c r="Z23" s="19">
        <f t="shared" si="1"/>
        <v>0</v>
      </c>
      <c r="AA23" s="18">
        <f t="shared" si="2"/>
        <v>300</v>
      </c>
      <c r="AB23" s="18"/>
      <c r="AC23" s="18">
        <f t="shared" si="12"/>
        <v>0</v>
      </c>
      <c r="AD23" s="18">
        <v>60</v>
      </c>
      <c r="AE23" s="19"/>
      <c r="AF23" s="19">
        <f t="shared" si="3"/>
        <v>0</v>
      </c>
      <c r="AG23" s="18">
        <v>30</v>
      </c>
      <c r="AH23" s="19"/>
      <c r="AI23" s="19">
        <f t="shared" si="4"/>
        <v>0</v>
      </c>
      <c r="AJ23" s="18">
        <v>30</v>
      </c>
      <c r="AK23" s="19"/>
      <c r="AL23" s="19">
        <f t="shared" si="5"/>
        <v>0</v>
      </c>
      <c r="AM23" s="19"/>
      <c r="AN23" s="19"/>
      <c r="AO23" s="19">
        <f t="shared" si="13"/>
        <v>0</v>
      </c>
      <c r="AP23" s="19">
        <f t="shared" si="14"/>
        <v>0</v>
      </c>
      <c r="AQ23" s="39">
        <f t="shared" si="15"/>
        <v>0</v>
      </c>
      <c r="AR23" s="19">
        <f t="shared" si="16"/>
        <v>0</v>
      </c>
    </row>
    <row r="24" spans="2:45" ht="25.5" customHeight="1" x14ac:dyDescent="0.25">
      <c r="B24" s="17" t="s">
        <v>80</v>
      </c>
      <c r="C24" s="18">
        <v>60</v>
      </c>
      <c r="D24" s="18"/>
      <c r="E24" s="18">
        <f t="shared" si="6"/>
        <v>0</v>
      </c>
      <c r="F24" s="18">
        <v>60</v>
      </c>
      <c r="G24" s="18"/>
      <c r="H24" s="18">
        <f t="shared" si="7"/>
        <v>0</v>
      </c>
      <c r="I24" s="18">
        <v>60</v>
      </c>
      <c r="J24" s="18"/>
      <c r="K24" s="18">
        <f t="shared" si="8"/>
        <v>0</v>
      </c>
      <c r="L24" s="18">
        <v>30</v>
      </c>
      <c r="M24" s="18"/>
      <c r="N24" s="18">
        <f t="shared" si="9"/>
        <v>0</v>
      </c>
      <c r="O24" s="18">
        <v>30</v>
      </c>
      <c r="P24" s="18"/>
      <c r="Q24" s="18">
        <f t="shared" si="10"/>
        <v>0</v>
      </c>
      <c r="R24" s="18">
        <v>30</v>
      </c>
      <c r="S24" s="18"/>
      <c r="T24" s="18">
        <f t="shared" si="11"/>
        <v>0</v>
      </c>
      <c r="U24" s="18">
        <v>90</v>
      </c>
      <c r="V24" s="18"/>
      <c r="W24" s="18">
        <f t="shared" si="0"/>
        <v>0</v>
      </c>
      <c r="X24" s="18">
        <v>30</v>
      </c>
      <c r="Y24" s="19"/>
      <c r="Z24" s="19">
        <f t="shared" si="1"/>
        <v>0</v>
      </c>
      <c r="AA24" s="18">
        <f t="shared" si="2"/>
        <v>300</v>
      </c>
      <c r="AB24" s="18"/>
      <c r="AC24" s="18">
        <f t="shared" si="12"/>
        <v>0</v>
      </c>
      <c r="AD24" s="18">
        <v>60</v>
      </c>
      <c r="AE24" s="19"/>
      <c r="AF24" s="19">
        <f t="shared" si="3"/>
        <v>0</v>
      </c>
      <c r="AG24" s="18">
        <v>30</v>
      </c>
      <c r="AH24" s="19"/>
      <c r="AI24" s="19">
        <f t="shared" si="4"/>
        <v>0</v>
      </c>
      <c r="AJ24" s="18">
        <v>30</v>
      </c>
      <c r="AK24" s="19"/>
      <c r="AL24" s="19">
        <f t="shared" si="5"/>
        <v>0</v>
      </c>
      <c r="AM24" s="19"/>
      <c r="AN24" s="19"/>
      <c r="AO24" s="19">
        <f t="shared" si="13"/>
        <v>0</v>
      </c>
      <c r="AP24" s="19">
        <f t="shared" si="14"/>
        <v>0</v>
      </c>
      <c r="AQ24" s="39">
        <f t="shared" si="15"/>
        <v>0</v>
      </c>
      <c r="AR24" s="19">
        <f t="shared" si="16"/>
        <v>0</v>
      </c>
    </row>
    <row r="25" spans="2:45" ht="25.5" customHeight="1" x14ac:dyDescent="0.25">
      <c r="B25" s="17" t="s">
        <v>81</v>
      </c>
      <c r="C25" s="18">
        <v>76</v>
      </c>
      <c r="D25" s="18"/>
      <c r="E25" s="18">
        <f t="shared" si="6"/>
        <v>0</v>
      </c>
      <c r="F25" s="18">
        <v>76</v>
      </c>
      <c r="G25" s="18"/>
      <c r="H25" s="18">
        <f t="shared" si="7"/>
        <v>0</v>
      </c>
      <c r="I25" s="18">
        <v>76</v>
      </c>
      <c r="J25" s="18"/>
      <c r="K25" s="18">
        <f t="shared" si="8"/>
        <v>0</v>
      </c>
      <c r="L25" s="18">
        <v>38</v>
      </c>
      <c r="M25" s="18"/>
      <c r="N25" s="18">
        <f t="shared" si="9"/>
        <v>0</v>
      </c>
      <c r="O25" s="18">
        <v>38</v>
      </c>
      <c r="P25" s="18"/>
      <c r="Q25" s="18">
        <f t="shared" si="10"/>
        <v>0</v>
      </c>
      <c r="R25" s="18">
        <v>38</v>
      </c>
      <c r="S25" s="18"/>
      <c r="T25" s="18">
        <f t="shared" si="11"/>
        <v>0</v>
      </c>
      <c r="U25" s="18">
        <v>114</v>
      </c>
      <c r="V25" s="18"/>
      <c r="W25" s="18">
        <f t="shared" si="0"/>
        <v>0</v>
      </c>
      <c r="X25" s="18">
        <v>38</v>
      </c>
      <c r="Y25" s="19"/>
      <c r="Z25" s="19">
        <f t="shared" si="1"/>
        <v>0</v>
      </c>
      <c r="AA25" s="18">
        <f t="shared" si="2"/>
        <v>380</v>
      </c>
      <c r="AB25" s="18"/>
      <c r="AC25" s="18">
        <f t="shared" si="12"/>
        <v>0</v>
      </c>
      <c r="AD25" s="18">
        <v>76</v>
      </c>
      <c r="AE25" s="19"/>
      <c r="AF25" s="19">
        <f t="shared" si="3"/>
        <v>0</v>
      </c>
      <c r="AG25" s="18">
        <v>38</v>
      </c>
      <c r="AH25" s="19"/>
      <c r="AI25" s="19">
        <f t="shared" si="4"/>
        <v>0</v>
      </c>
      <c r="AJ25" s="18">
        <v>38</v>
      </c>
      <c r="AK25" s="19"/>
      <c r="AL25" s="19">
        <f t="shared" si="5"/>
        <v>0</v>
      </c>
      <c r="AM25" s="19"/>
      <c r="AN25" s="19"/>
      <c r="AO25" s="19">
        <f t="shared" si="13"/>
        <v>0</v>
      </c>
      <c r="AP25" s="19">
        <f t="shared" si="14"/>
        <v>0</v>
      </c>
      <c r="AQ25" s="39">
        <f t="shared" si="15"/>
        <v>0</v>
      </c>
      <c r="AR25" s="19">
        <f t="shared" si="16"/>
        <v>0</v>
      </c>
    </row>
    <row r="26" spans="2:45" ht="25.5" customHeight="1" x14ac:dyDescent="0.25">
      <c r="B26" s="17" t="s">
        <v>82</v>
      </c>
      <c r="C26" s="18">
        <v>300</v>
      </c>
      <c r="D26" s="18"/>
      <c r="E26" s="18">
        <f t="shared" si="6"/>
        <v>0</v>
      </c>
      <c r="F26" s="18">
        <v>300</v>
      </c>
      <c r="G26" s="18"/>
      <c r="H26" s="18">
        <f t="shared" si="7"/>
        <v>0</v>
      </c>
      <c r="I26" s="18">
        <v>300</v>
      </c>
      <c r="J26" s="18"/>
      <c r="K26" s="18">
        <f t="shared" si="8"/>
        <v>0</v>
      </c>
      <c r="L26" s="18">
        <v>150</v>
      </c>
      <c r="M26" s="18"/>
      <c r="N26" s="18">
        <f t="shared" si="9"/>
        <v>0</v>
      </c>
      <c r="O26" s="18">
        <v>150</v>
      </c>
      <c r="P26" s="18"/>
      <c r="Q26" s="18">
        <f t="shared" si="10"/>
        <v>0</v>
      </c>
      <c r="R26" s="18">
        <v>150</v>
      </c>
      <c r="S26" s="18"/>
      <c r="T26" s="18">
        <f t="shared" si="11"/>
        <v>0</v>
      </c>
      <c r="U26" s="18">
        <v>450</v>
      </c>
      <c r="V26" s="18"/>
      <c r="W26" s="18">
        <f t="shared" si="0"/>
        <v>0</v>
      </c>
      <c r="X26" s="18">
        <v>150</v>
      </c>
      <c r="Y26" s="19"/>
      <c r="Z26" s="19">
        <f t="shared" si="1"/>
        <v>0</v>
      </c>
      <c r="AA26" s="18">
        <f>X26*10</f>
        <v>1500</v>
      </c>
      <c r="AB26" s="18"/>
      <c r="AC26" s="18">
        <f t="shared" si="12"/>
        <v>0</v>
      </c>
      <c r="AD26" s="18">
        <v>300</v>
      </c>
      <c r="AE26" s="19"/>
      <c r="AF26" s="19">
        <f t="shared" si="3"/>
        <v>0</v>
      </c>
      <c r="AG26" s="18">
        <v>150</v>
      </c>
      <c r="AH26" s="19"/>
      <c r="AI26" s="19">
        <f t="shared" si="4"/>
        <v>0</v>
      </c>
      <c r="AJ26" s="18">
        <v>150</v>
      </c>
      <c r="AK26" s="19"/>
      <c r="AL26" s="19">
        <f t="shared" si="5"/>
        <v>0</v>
      </c>
      <c r="AM26" s="19">
        <f>20*30</f>
        <v>600</v>
      </c>
      <c r="AN26" s="19"/>
      <c r="AO26" s="19">
        <f t="shared" si="13"/>
        <v>0</v>
      </c>
      <c r="AP26" s="19">
        <f t="shared" si="14"/>
        <v>0</v>
      </c>
      <c r="AQ26" s="39">
        <f t="shared" si="15"/>
        <v>0</v>
      </c>
      <c r="AR26" s="19">
        <f>+AP26+AQ26</f>
        <v>0</v>
      </c>
    </row>
    <row r="27" spans="2:45" ht="3" customHeight="1" x14ac:dyDescent="0.25"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1"/>
      <c r="Y27" s="21"/>
      <c r="Z27" s="21"/>
      <c r="AA27" s="19"/>
      <c r="AB27" s="19"/>
      <c r="AC27" s="19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5" ht="34.5" customHeight="1" x14ac:dyDescent="0.25">
      <c r="B28" s="22" t="s">
        <v>6</v>
      </c>
      <c r="C28" s="23">
        <f>SUM(C18:C27)</f>
        <v>716</v>
      </c>
      <c r="D28" s="23">
        <f t="shared" ref="D28:AS28" si="17">SUM(D18:D27)</f>
        <v>0</v>
      </c>
      <c r="E28" s="23">
        <f t="shared" si="17"/>
        <v>0</v>
      </c>
      <c r="F28" s="23">
        <f t="shared" si="17"/>
        <v>716</v>
      </c>
      <c r="G28" s="23">
        <f t="shared" si="17"/>
        <v>0</v>
      </c>
      <c r="H28" s="23">
        <f t="shared" si="17"/>
        <v>0</v>
      </c>
      <c r="I28" s="23">
        <f t="shared" si="17"/>
        <v>716</v>
      </c>
      <c r="J28" s="23">
        <f t="shared" si="17"/>
        <v>0</v>
      </c>
      <c r="K28" s="23">
        <f t="shared" si="17"/>
        <v>0</v>
      </c>
      <c r="L28" s="23">
        <f t="shared" si="17"/>
        <v>358</v>
      </c>
      <c r="M28" s="23">
        <f t="shared" si="17"/>
        <v>0</v>
      </c>
      <c r="N28" s="23">
        <f t="shared" si="17"/>
        <v>0</v>
      </c>
      <c r="O28" s="23">
        <f t="shared" si="17"/>
        <v>358</v>
      </c>
      <c r="P28" s="23">
        <f t="shared" si="17"/>
        <v>0</v>
      </c>
      <c r="Q28" s="23">
        <f t="shared" si="17"/>
        <v>0</v>
      </c>
      <c r="R28" s="23">
        <f t="shared" si="17"/>
        <v>358</v>
      </c>
      <c r="S28" s="23">
        <f t="shared" si="17"/>
        <v>0</v>
      </c>
      <c r="T28" s="23">
        <f t="shared" si="17"/>
        <v>0</v>
      </c>
      <c r="U28" s="23">
        <f t="shared" si="17"/>
        <v>1074</v>
      </c>
      <c r="V28" s="23">
        <f t="shared" si="17"/>
        <v>0</v>
      </c>
      <c r="W28" s="23">
        <f t="shared" si="17"/>
        <v>0</v>
      </c>
      <c r="X28" s="23">
        <f t="shared" si="17"/>
        <v>358</v>
      </c>
      <c r="Y28" s="23">
        <f t="shared" si="17"/>
        <v>0</v>
      </c>
      <c r="Z28" s="23">
        <f t="shared" si="17"/>
        <v>0</v>
      </c>
      <c r="AA28" s="23">
        <f t="shared" si="17"/>
        <v>3580</v>
      </c>
      <c r="AB28" s="23">
        <f t="shared" si="17"/>
        <v>0</v>
      </c>
      <c r="AC28" s="23">
        <f t="shared" si="17"/>
        <v>0</v>
      </c>
      <c r="AD28" s="23">
        <f t="shared" si="17"/>
        <v>716</v>
      </c>
      <c r="AE28" s="23">
        <f t="shared" si="17"/>
        <v>0</v>
      </c>
      <c r="AF28" s="23">
        <f t="shared" si="17"/>
        <v>0</v>
      </c>
      <c r="AG28" s="23">
        <f t="shared" si="17"/>
        <v>358</v>
      </c>
      <c r="AH28" s="23">
        <f t="shared" si="17"/>
        <v>0</v>
      </c>
      <c r="AI28" s="23">
        <f t="shared" si="17"/>
        <v>0</v>
      </c>
      <c r="AJ28" s="23">
        <f t="shared" si="17"/>
        <v>358</v>
      </c>
      <c r="AK28" s="23">
        <f t="shared" si="17"/>
        <v>0</v>
      </c>
      <c r="AL28" s="23">
        <f t="shared" si="17"/>
        <v>0</v>
      </c>
      <c r="AM28" s="23">
        <f t="shared" si="17"/>
        <v>600</v>
      </c>
      <c r="AN28" s="23">
        <f t="shared" si="17"/>
        <v>0</v>
      </c>
      <c r="AO28" s="23">
        <f t="shared" si="17"/>
        <v>0</v>
      </c>
      <c r="AP28" s="23">
        <f t="shared" si="17"/>
        <v>0</v>
      </c>
      <c r="AQ28" s="23">
        <f t="shared" si="17"/>
        <v>0</v>
      </c>
      <c r="AR28" s="23">
        <f t="shared" si="17"/>
        <v>0</v>
      </c>
      <c r="AS28" s="23">
        <f t="shared" si="17"/>
        <v>0</v>
      </c>
    </row>
    <row r="29" spans="2:45" ht="6" customHeight="1" x14ac:dyDescent="0.25"/>
    <row r="30" spans="2:45" s="29" customFormat="1" ht="22.5" customHeight="1" x14ac:dyDescent="0.25">
      <c r="C30" s="29" t="s">
        <v>105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S30" s="30"/>
      <c r="T30" s="30"/>
      <c r="W30" s="30"/>
      <c r="AA30" s="30"/>
      <c r="AB30" s="30"/>
      <c r="AC30" s="29" t="str">
        <f>C30</f>
        <v>Note: Rates are inclusive of transportation charges to the Provincial/District offices of HOPE'87/MEF/ESEF.</v>
      </c>
    </row>
    <row r="31" spans="2:45" ht="30" customHeight="1" thickBot="1" x14ac:dyDescent="0.3">
      <c r="C31" s="1"/>
      <c r="R31" s="1"/>
      <c r="AO31" s="32" t="s">
        <v>100</v>
      </c>
      <c r="AP31" s="32"/>
      <c r="AQ31" s="32"/>
      <c r="AR31" s="32">
        <f>ROUND(AR28*2%,0)</f>
        <v>0</v>
      </c>
    </row>
    <row r="32" spans="2:45" ht="15.75" thickTop="1" x14ac:dyDescent="0.25"/>
    <row r="33" spans="2:15" x14ac:dyDescent="0.25">
      <c r="B33" s="1" t="s">
        <v>106</v>
      </c>
      <c r="O33" s="1"/>
    </row>
  </sheetData>
  <mergeCells count="50"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Q12:AQ15"/>
    <mergeCell ref="AD13:AF13"/>
    <mergeCell ref="AG13:AI13"/>
    <mergeCell ref="AJ13:AL13"/>
    <mergeCell ref="AD14:AF14"/>
    <mergeCell ref="AG14:AI14"/>
    <mergeCell ref="AJ14:AL14"/>
    <mergeCell ref="AM14:AO14"/>
    <mergeCell ref="AM13:AO13"/>
    <mergeCell ref="AR12:AR15"/>
    <mergeCell ref="C13:E13"/>
    <mergeCell ref="F13:H13"/>
    <mergeCell ref="I13:K13"/>
    <mergeCell ref="L13:N13"/>
    <mergeCell ref="O13:Q13"/>
    <mergeCell ref="R13:T13"/>
    <mergeCell ref="U13:W13"/>
    <mergeCell ref="X13:Z13"/>
    <mergeCell ref="AA12:AC12"/>
    <mergeCell ref="AD12:AF12"/>
    <mergeCell ref="AG12:AI12"/>
    <mergeCell ref="AJ12:AL12"/>
    <mergeCell ref="AM12:AO12"/>
    <mergeCell ref="AP12:AP15"/>
    <mergeCell ref="AA13:AC13"/>
    <mergeCell ref="B11:L11"/>
    <mergeCell ref="AA11:AL11"/>
    <mergeCell ref="C12:E12"/>
    <mergeCell ref="F12:H12"/>
    <mergeCell ref="I12:K12"/>
    <mergeCell ref="L12:N12"/>
    <mergeCell ref="O12:Q12"/>
    <mergeCell ref="R12:T12"/>
    <mergeCell ref="U12:W12"/>
    <mergeCell ref="X12:Z12"/>
    <mergeCell ref="B10:W10"/>
    <mergeCell ref="X8:AS8"/>
    <mergeCell ref="X9:AS9"/>
    <mergeCell ref="X10:AS10"/>
    <mergeCell ref="B8:W8"/>
    <mergeCell ref="B9:W9"/>
  </mergeCells>
  <printOptions horizontalCentered="1"/>
  <pageMargins left="0.25" right="0.25" top="0.5" bottom="0" header="0.5" footer="0.5"/>
  <pageSetup paperSize="9" scale="52" fitToWidth="2" fitToHeight="0" orientation="landscape" r:id="rId1"/>
  <headerFooter>
    <oddFooter>Page &amp;P of &amp;N</oddFooter>
  </headerFooter>
  <colBreaks count="1" manualBreakCount="1">
    <brk id="26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Israr Ali</dc:creator>
  <cp:lastModifiedBy>Kiran</cp:lastModifiedBy>
  <cp:lastPrinted>2021-10-15T07:21:04Z</cp:lastPrinted>
  <dcterms:created xsi:type="dcterms:W3CDTF">2019-10-11T06:28:59Z</dcterms:created>
  <dcterms:modified xsi:type="dcterms:W3CDTF">2021-10-15T11:48:04Z</dcterms:modified>
</cp:coreProperties>
</file>